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545" activeTab="2"/>
  </bookViews>
  <sheets>
    <sheet name="Table of Contents" sheetId="5" r:id="rId1"/>
    <sheet name="Chart" sheetId="4" r:id="rId2"/>
    <sheet name="Debt Data" sheetId="2" r:id="rId3"/>
  </sheets>
  <definedNames>
    <definedName name="Title1">'Debt Data'!$A$2</definedName>
  </definedNames>
  <calcPr calcId="152511"/>
</workbook>
</file>

<file path=xl/calcChain.xml><?xml version="1.0" encoding="utf-8"?>
<calcChain xmlns="http://schemas.openxmlformats.org/spreadsheetml/2006/main">
  <c r="D7" i="2" l="1"/>
  <c r="B7" i="2"/>
  <c r="C7" i="2"/>
  <c r="D6" i="2"/>
  <c r="C6" i="2"/>
  <c r="B6" i="2"/>
  <c r="D5" i="2"/>
  <c r="C5" i="2"/>
  <c r="B5" i="2"/>
  <c r="D4" i="2"/>
  <c r="C4" i="2"/>
  <c r="B4" i="2"/>
  <c r="D3" i="2"/>
  <c r="C3" i="2"/>
  <c r="B3" i="2"/>
</calcChain>
</file>

<file path=xl/sharedStrings.xml><?xml version="1.0" encoding="utf-8"?>
<sst xmlns="http://schemas.openxmlformats.org/spreadsheetml/2006/main" count="9" uniqueCount="9">
  <si>
    <t>Fiscal Year</t>
  </si>
  <si>
    <t>Table of Contents</t>
  </si>
  <si>
    <t>Chart</t>
  </si>
  <si>
    <t>Debt Data</t>
  </si>
  <si>
    <t>End of Worksheet</t>
  </si>
  <si>
    <t>Tax-Supported and Revenue-Supported Debt (in Thousands)</t>
  </si>
  <si>
    <t>Property Tax-Supported Debt</t>
  </si>
  <si>
    <t>EDC Revenue-Supported Debt</t>
  </si>
  <si>
    <t>Venue Tax Revenue -Supported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</si>
</sst>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0" fontId="7" fillId="0" borderId="0" xfId="0" applyFont="1" applyAlignment="1">
      <alignment horizontal="left" vertical="center" indent="4"/>
    </xf>
    <xf numFmtId="0" fontId="6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165" fontId="4" fillId="0" borderId="0" xfId="2" applyNumberFormat="1" applyFont="1"/>
    <xf numFmtId="166" fontId="4" fillId="0" borderId="0" xfId="0" applyNumberFormat="1" applyFont="1"/>
    <xf numFmtId="0" fontId="3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0" borderId="0" xfId="2" applyNumberFormat="1" applyFont="1" applyFill="1"/>
    <xf numFmtId="166" fontId="4" fillId="0" borderId="0" xfId="0" applyNumberFormat="1" applyFont="1" applyFill="1"/>
    <xf numFmtId="0" fontId="3" fillId="0" borderId="0" xfId="0" applyFont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2018-2022 (in Thousands)</a:t>
            </a:r>
            <a:r>
              <a:rPr lang="en-US" baseline="0"/>
              <a:t> 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896614398586169"/>
          <c:y val="0.11710470785808873"/>
          <c:w val="0.71381816408324017"/>
          <c:h val="0.78958536279702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'Debt Data'!$B$2</c:f>
              <c:strCache>
                <c:ptCount val="1"/>
                <c:pt idx="0">
                  <c:v>Property Tax-Supported Debt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6844927149928166E-17"/>
                  <c:y val="2.01722007060898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249999682930269E-2"/>
                  <c:y val="4.0344401412180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249999682930269E-2"/>
                  <c:y val="6.05166021182716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642856689900383E-3"/>
                  <c:y val="2.0172200706090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499999365860645E-2"/>
                  <c:y val="1.0086100353045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178571020910345E-2"/>
                  <c:y val="4.03444014121811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'Debt Data'!$B$3:$B$7</c:f>
              <c:numCache>
                <c:formatCode>_("$"* #,##0_);_("$"* \(#,##0\);_("$"* "-"??_);_(@_)</c:formatCode>
                <c:ptCount val="5"/>
                <c:pt idx="0">
                  <c:v>9850</c:v>
                </c:pt>
                <c:pt idx="1">
                  <c:v>8415</c:v>
                </c:pt>
                <c:pt idx="2">
                  <c:v>6935</c:v>
                </c:pt>
                <c:pt idx="3">
                  <c:v>9895</c:v>
                </c:pt>
                <c:pt idx="4">
                  <c:v>8475</c:v>
                </c:pt>
              </c:numCache>
            </c:numRef>
          </c:val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Venue Tax Revenue -Supported Debt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571426759601534E-3"/>
                  <c:y val="-3.69819407426307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571426759601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49999682930269E-2"/>
                  <c:y val="6.05166021182716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571426759600458E-3"/>
                  <c:y val="2.0172200706090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3214283449501922E-3"/>
                  <c:y val="4.0344401412180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'Debt Data'!$C$3:$C$7</c:f>
              <c:numCache>
                <c:formatCode>_("$"* #,##0_);_("$"* \(#,##0\);_("$"* "-"??_);_(@_)</c:formatCode>
                <c:ptCount val="5"/>
                <c:pt idx="0">
                  <c:v>8900</c:v>
                </c:pt>
                <c:pt idx="1">
                  <c:v>8715</c:v>
                </c:pt>
                <c:pt idx="2">
                  <c:v>8525</c:v>
                </c:pt>
                <c:pt idx="3">
                  <c:v>8330</c:v>
                </c:pt>
                <c:pt idx="4">
                  <c:v>8130</c:v>
                </c:pt>
              </c:numCache>
            </c:numRef>
          </c:val>
        </c:ser>
        <c:ser>
          <c:idx val="3"/>
          <c:order val="2"/>
          <c:tx>
            <c:strRef>
              <c:f>'Debt Data'!$D$2</c:f>
              <c:strCache>
                <c:ptCount val="1"/>
                <c:pt idx="0">
                  <c:v>EDC Revenue-Supported Debt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571426759601534E-3"/>
                  <c:y val="1.0086100353045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571426759600996E-3"/>
                  <c:y val="6.051660211827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571426759601534E-3"/>
                  <c:y val="2.0172200706090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3214283449500846E-3"/>
                  <c:y val="2.01722007060890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571426759601534E-3"/>
                  <c:y val="2.0172200706090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249999682930269E-2"/>
                  <c:y val="-2.01722007060920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249999682930269E-2"/>
                  <c:y val="4.03444014121811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'Debt Data'!$D$3:$D$7</c:f>
              <c:numCache>
                <c:formatCode>"$"#,##0</c:formatCode>
                <c:ptCount val="5"/>
                <c:pt idx="0">
                  <c:v>3410</c:v>
                </c:pt>
                <c:pt idx="1">
                  <c:v>3100</c:v>
                </c:pt>
                <c:pt idx="2">
                  <c:v>2790</c:v>
                </c:pt>
                <c:pt idx="3">
                  <c:v>2470</c:v>
                </c:pt>
                <c:pt idx="4">
                  <c:v>2150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9251880"/>
        <c:axId val="369326536"/>
      </c:barChart>
      <c:catAx>
        <c:axId val="369251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69326536"/>
        <c:crosses val="autoZero"/>
        <c:auto val="1"/>
        <c:lblAlgn val="ctr"/>
        <c:lblOffset val="100"/>
        <c:noMultiLvlLbl val="0"/>
      </c:catAx>
      <c:valAx>
        <c:axId val="369326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of Dollars</a:t>
                </a:r>
              </a:p>
            </c:rich>
          </c:tx>
          <c:layout/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69251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71287940708193"/>
          <c:y val="0.49263833801397228"/>
          <c:w val="0.14500140721311733"/>
          <c:h val="0.25265427246416772"/>
        </c:manualLayout>
      </c:layout>
      <c:overlay val="0"/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 descr="Time trend for last five years showing total outstanding tax-supported and revenue-supported debt; and" title="Tax Supported and Revenue Supported Debt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0" defaultRowHeight="24.95" customHeight="1" zeroHeight="1" x14ac:dyDescent="0.2"/>
  <cols>
    <col min="1" max="1" width="55.7109375" style="7" customWidth="1"/>
    <col min="2" max="16384" width="9.140625" style="3" hidden="1"/>
  </cols>
  <sheetData>
    <row r="1" spans="1:1" ht="24.95" customHeight="1" x14ac:dyDescent="0.2">
      <c r="A1" s="4" t="s">
        <v>1</v>
      </c>
    </row>
    <row r="2" spans="1:1" ht="24.95" customHeight="1" x14ac:dyDescent="0.2">
      <c r="A2" s="5" t="s">
        <v>2</v>
      </c>
    </row>
    <row r="3" spans="1:1" ht="24.95" customHeight="1" x14ac:dyDescent="0.2">
      <c r="A3" s="5" t="s">
        <v>3</v>
      </c>
    </row>
    <row r="4" spans="1:1" ht="24.95" customHeight="1" x14ac:dyDescent="0.2">
      <c r="A4" s="6" t="s">
        <v>4</v>
      </c>
    </row>
  </sheetData>
  <hyperlinks>
    <hyperlink ref="A2" location="'Chart'!A1" display="Chart"/>
    <hyperlink ref="A3" location="'Debt Data'!A1" display="Debt Da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8" sqref="B8"/>
    </sheetView>
  </sheetViews>
  <sheetFormatPr defaultColWidth="0" defaultRowHeight="14.25" zeroHeight="1" x14ac:dyDescent="0.2"/>
  <cols>
    <col min="1" max="1" width="12.140625" style="1" bestFit="1" customWidth="1"/>
    <col min="2" max="4" width="26" style="1" customWidth="1"/>
    <col min="5" max="6" width="0" style="1" hidden="1" customWidth="1"/>
    <col min="7" max="16384" width="9.140625" style="1" hidden="1"/>
  </cols>
  <sheetData>
    <row r="1" spans="1:4" ht="28.5" customHeight="1" x14ac:dyDescent="0.2">
      <c r="A1" s="16" t="s">
        <v>5</v>
      </c>
      <c r="B1" s="16"/>
      <c r="C1" s="16"/>
      <c r="D1" s="16"/>
    </row>
    <row r="2" spans="1:4" ht="30" x14ac:dyDescent="0.2">
      <c r="A2" s="10" t="s">
        <v>0</v>
      </c>
      <c r="B2" s="12" t="s">
        <v>6</v>
      </c>
      <c r="C2" s="12" t="s">
        <v>8</v>
      </c>
      <c r="D2" s="12" t="s">
        <v>7</v>
      </c>
    </row>
    <row r="3" spans="1:4" x14ac:dyDescent="0.2">
      <c r="A3" s="11">
        <v>2018</v>
      </c>
      <c r="B3" s="8">
        <f>(2975000+2280000+1755000+2840000)/1000</f>
        <v>9850</v>
      </c>
      <c r="C3" s="8">
        <f>8900000/1000</f>
        <v>8900</v>
      </c>
      <c r="D3" s="9">
        <f>(3410000)/1000</f>
        <v>3410</v>
      </c>
    </row>
    <row r="4" spans="1:4" x14ac:dyDescent="0.2">
      <c r="A4" s="13">
        <v>2019</v>
      </c>
      <c r="B4" s="8">
        <f>(2795000+1980000+1340000+2300000)/1000</f>
        <v>8415</v>
      </c>
      <c r="C4" s="8">
        <f>8715000/1000</f>
        <v>8715</v>
      </c>
      <c r="D4" s="9">
        <f>(3100000)/1000</f>
        <v>3100</v>
      </c>
    </row>
    <row r="5" spans="1:4" x14ac:dyDescent="0.2">
      <c r="A5" s="13">
        <v>2020</v>
      </c>
      <c r="B5" s="8">
        <f>(2605000+1670000+910000+1750000)/1000</f>
        <v>6935</v>
      </c>
      <c r="C5" s="8">
        <f>8525000/1000</f>
        <v>8525</v>
      </c>
      <c r="D5" s="9">
        <f>2790000/1000</f>
        <v>2790</v>
      </c>
    </row>
    <row r="6" spans="1:4" x14ac:dyDescent="0.2">
      <c r="A6" s="13">
        <v>2021</v>
      </c>
      <c r="B6" s="14">
        <f>(1355000+465000+1185000+2270000+4620000)/1000</f>
        <v>9895</v>
      </c>
      <c r="C6" s="14">
        <f>8330000/1000</f>
        <v>8330</v>
      </c>
      <c r="D6" s="15">
        <f>2470000/1000</f>
        <v>2470</v>
      </c>
    </row>
    <row r="7" spans="1:4" x14ac:dyDescent="0.2">
      <c r="A7" s="13">
        <v>2022</v>
      </c>
      <c r="B7" s="14">
        <f>(1030000+600000+2270000+4575000)/1000</f>
        <v>8475</v>
      </c>
      <c r="C7" s="14">
        <f>8130000/1000</f>
        <v>8130</v>
      </c>
      <c r="D7" s="15">
        <f>2150000/1000</f>
        <v>2150</v>
      </c>
    </row>
    <row r="8" spans="1:4" x14ac:dyDescent="0.2">
      <c r="B8" s="2"/>
      <c r="C8" s="2"/>
      <c r="D8" s="2"/>
    </row>
    <row r="9" spans="1:4" x14ac:dyDescent="0.2">
      <c r="B9" s="2"/>
      <c r="C9" s="2"/>
      <c r="D9" s="2"/>
    </row>
    <row r="10" spans="1:4" x14ac:dyDescent="0.2">
      <c r="B10" s="2"/>
      <c r="C10" s="2"/>
      <c r="D10" s="2"/>
    </row>
    <row r="11" spans="1:4" x14ac:dyDescent="0.2"/>
    <row r="12" spans="1:4" x14ac:dyDescent="0.2"/>
    <row r="13" spans="1:4" x14ac:dyDescent="0.2"/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2023-04-28T16:00:18Z</dcterms:modified>
</cp:coreProperties>
</file>